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fin\fin2\alle\Budget2025\Vorarbeiten\Internet\"/>
    </mc:Choice>
  </mc:AlternateContent>
  <xr:revisionPtr revIDLastSave="0" documentId="8_{399735CD-F37B-4738-BDBE-2434BEBCE4A2}" xr6:coauthVersionLast="47" xr6:coauthVersionMax="47" xr10:uidLastSave="{00000000-0000-0000-0000-000000000000}"/>
  <bookViews>
    <workbookView xWindow="-120" yWindow="-120" windowWidth="29040" windowHeight="15720" xr2:uid="{05DAFB12-2F71-437A-A53E-60550FFF3E68}"/>
  </bookViews>
  <sheets>
    <sheet name="Beschäftigte" sheetId="2" r:id="rId1"/>
    <sheet name="Professoren &amp; Beamte" sheetId="1" r:id="rId2"/>
    <sheet name="Informatione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17" i="1"/>
  <c r="F18" i="1"/>
  <c r="F19" i="1"/>
  <c r="F20" i="1"/>
  <c r="F21" i="1"/>
  <c r="F22" i="1"/>
  <c r="I20" i="1" l="1"/>
  <c r="J20" i="1" s="1"/>
  <c r="I21" i="1"/>
  <c r="J21" i="1" s="1"/>
  <c r="I17" i="1"/>
  <c r="J17" i="1" s="1"/>
  <c r="I18" i="1"/>
  <c r="J18" i="1" s="1"/>
  <c r="I16" i="1"/>
  <c r="J16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F16" i="1"/>
  <c r="G16" i="1" s="1"/>
  <c r="G17" i="1"/>
  <c r="G18" i="1"/>
  <c r="G19" i="1"/>
  <c r="G20" i="1"/>
  <c r="G21" i="1"/>
  <c r="I6" i="1"/>
  <c r="J6" i="1" s="1"/>
  <c r="I9" i="1"/>
  <c r="J9" i="1" s="1"/>
  <c r="F6" i="1"/>
  <c r="G6" i="1" s="1"/>
  <c r="C15" i="1"/>
  <c r="D15" i="1" s="1"/>
  <c r="C6" i="1"/>
  <c r="D6" i="1" s="1"/>
  <c r="C7" i="1"/>
  <c r="D7" i="1" s="1"/>
  <c r="C8" i="1"/>
  <c r="D8" i="1" s="1"/>
  <c r="C9" i="1"/>
  <c r="D9" i="1" s="1"/>
  <c r="C5" i="1"/>
  <c r="D5" i="1" s="1"/>
  <c r="G10" i="2"/>
  <c r="H10" i="2" s="1"/>
  <c r="O11" i="2"/>
  <c r="P11" i="2" s="1"/>
  <c r="K11" i="2"/>
  <c r="L11" i="2" s="1"/>
  <c r="G11" i="2"/>
  <c r="H11" i="2" s="1"/>
  <c r="C11" i="2"/>
  <c r="D11" i="2" s="1"/>
  <c r="O6" i="2"/>
  <c r="P6" i="2" s="1"/>
  <c r="O7" i="2"/>
  <c r="P7" i="2" s="1"/>
  <c r="O8" i="2"/>
  <c r="P8" i="2" s="1"/>
  <c r="O9" i="2"/>
  <c r="P9" i="2" s="1"/>
  <c r="O10" i="2"/>
  <c r="P10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K7" i="2"/>
  <c r="L7" i="2" s="1"/>
  <c r="K8" i="2"/>
  <c r="L8" i="2" s="1"/>
  <c r="K9" i="2"/>
  <c r="L9" i="2" s="1"/>
  <c r="K10" i="2"/>
  <c r="L10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G8" i="2"/>
  <c r="H8" i="2" s="1"/>
  <c r="G9" i="2"/>
  <c r="H9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C8" i="2"/>
  <c r="D8" i="2" s="1"/>
  <c r="C9" i="2"/>
  <c r="D9" i="2" s="1"/>
  <c r="C10" i="2"/>
  <c r="D10" i="2" s="1"/>
  <c r="C12" i="2"/>
  <c r="C13" i="2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D12" i="2"/>
  <c r="D13" i="2"/>
  <c r="G7" i="2"/>
  <c r="H7" i="2" s="1"/>
  <c r="C7" i="2"/>
  <c r="D7" i="2" s="1"/>
  <c r="K6" i="2"/>
  <c r="L6" i="2" s="1"/>
  <c r="G6" i="2"/>
  <c r="H6" i="2" s="1"/>
  <c r="C6" i="2"/>
  <c r="D6" i="2" s="1"/>
  <c r="O5" i="2"/>
  <c r="P5" i="2" s="1"/>
  <c r="C5" i="2"/>
  <c r="D5" i="2" s="1"/>
</calcChain>
</file>

<file path=xl/sharedStrings.xml><?xml version="1.0" encoding="utf-8"?>
<sst xmlns="http://schemas.openxmlformats.org/spreadsheetml/2006/main" count="70" uniqueCount="39">
  <si>
    <t>Beamte</t>
  </si>
  <si>
    <t>W3</t>
  </si>
  <si>
    <t>W2</t>
  </si>
  <si>
    <t>W1</t>
  </si>
  <si>
    <t>C4</t>
  </si>
  <si>
    <t>C3</t>
  </si>
  <si>
    <t>⌀ Jahr</t>
  </si>
  <si>
    <t>Professoren</t>
  </si>
  <si>
    <t>A 16</t>
  </si>
  <si>
    <t>A 15</t>
  </si>
  <si>
    <t>A 14</t>
  </si>
  <si>
    <t>A 13</t>
  </si>
  <si>
    <t>A 12</t>
  </si>
  <si>
    <t>A 11</t>
  </si>
  <si>
    <t>A 10</t>
  </si>
  <si>
    <t>A 9</t>
  </si>
  <si>
    <t>A 8</t>
  </si>
  <si>
    <t>A 7</t>
  </si>
  <si>
    <t>A 6</t>
  </si>
  <si>
    <t>Beschäftigte</t>
  </si>
  <si>
    <t>EG 15</t>
  </si>
  <si>
    <t>EG 14</t>
  </si>
  <si>
    <t>EG 13</t>
  </si>
  <si>
    <t>EG 12</t>
  </si>
  <si>
    <t>EG 11</t>
  </si>
  <si>
    <t>EG 10</t>
  </si>
  <si>
    <t>EG 8</t>
  </si>
  <si>
    <t>EG 7</t>
  </si>
  <si>
    <t>EG 6</t>
  </si>
  <si>
    <t>EG 5</t>
  </si>
  <si>
    <t>EG 4</t>
  </si>
  <si>
    <t>EG 3</t>
  </si>
  <si>
    <t>EG 2</t>
  </si>
  <si>
    <t>⌀ JSZ</t>
  </si>
  <si>
    <t>⌀ Personalkosten an der JGU Mainz für das Jahr 2025</t>
  </si>
  <si>
    <t>⌀ Monat Jan</t>
  </si>
  <si>
    <t>⌀ Monat Feb-Dez</t>
  </si>
  <si>
    <t>EG 9B</t>
  </si>
  <si>
    <t>EG 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</si>
</sst>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Noto Sans"/>
      <family val="2"/>
      <charset val="1"/>
    </font>
    <font>
      <sz val="11"/>
      <color theme="1"/>
      <name val="Noto Sans"/>
      <family val="2"/>
      <charset val="1"/>
    </font>
    <font>
      <b/>
      <sz val="11"/>
      <color theme="1"/>
      <name val="Noto Sans"/>
      <family val="2"/>
      <charset val="1"/>
    </font>
    <font>
      <sz val="22"/>
      <color theme="1"/>
      <name val="Noto Sans"/>
      <family val="2"/>
      <charset val="1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dashed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indexed="64"/>
      </right>
      <top style="dotted">
        <color auto="1"/>
      </top>
      <bottom/>
      <diagonal/>
    </border>
    <border>
      <left style="thin">
        <color auto="1"/>
      </left>
      <right style="dotted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9" fontId="3" fillId="0" borderId="3" xfId="0" applyNumberFormat="1" applyFont="1" applyBorder="1" applyAlignment="1">
      <alignment wrapText="1"/>
    </xf>
    <xf numFmtId="0" fontId="3" fillId="0" borderId="2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wrapText="1"/>
    </xf>
    <xf numFmtId="44" fontId="3" fillId="0" borderId="6" xfId="1" applyFont="1" applyBorder="1"/>
    <xf numFmtId="44" fontId="3" fillId="0" borderId="8" xfId="1" applyFont="1" applyBorder="1"/>
    <xf numFmtId="44" fontId="3" fillId="0" borderId="11" xfId="1" applyFont="1" applyBorder="1"/>
    <xf numFmtId="44" fontId="3" fillId="0" borderId="7" xfId="1" applyFont="1" applyBorder="1"/>
    <xf numFmtId="44" fontId="3" fillId="0" borderId="5" xfId="1" applyFont="1" applyBorder="1"/>
    <xf numFmtId="44" fontId="3" fillId="0" borderId="12" xfId="1" applyFont="1" applyBorder="1"/>
    <xf numFmtId="164" fontId="3" fillId="0" borderId="15" xfId="0" applyNumberFormat="1" applyFont="1" applyBorder="1" applyAlignment="1">
      <alignment horizontal="right"/>
    </xf>
    <xf numFmtId="44" fontId="3" fillId="0" borderId="7" xfId="1" applyFont="1" applyBorder="1" applyAlignment="1"/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6" xfId="0" applyNumberFormat="1" applyFont="1" applyBorder="1"/>
    <xf numFmtId="164" fontId="3" fillId="0" borderId="7" xfId="0" applyNumberFormat="1" applyFont="1" applyBorder="1"/>
    <xf numFmtId="0" fontId="3" fillId="0" borderId="0" xfId="0" applyFont="1" applyAlignment="1">
      <alignment wrapText="1"/>
    </xf>
    <xf numFmtId="164" fontId="3" fillId="0" borderId="20" xfId="0" applyNumberFormat="1" applyFont="1" applyBorder="1"/>
    <xf numFmtId="164" fontId="3" fillId="0" borderId="5" xfId="0" applyNumberFormat="1" applyFont="1" applyBorder="1"/>
    <xf numFmtId="164" fontId="3" fillId="0" borderId="21" xfId="0" applyNumberFormat="1" applyFont="1" applyBorder="1"/>
    <xf numFmtId="164" fontId="3" fillId="0" borderId="23" xfId="0" applyNumberFormat="1" applyFont="1" applyBorder="1"/>
    <xf numFmtId="164" fontId="3" fillId="0" borderId="8" xfId="0" applyNumberFormat="1" applyFont="1" applyBorder="1"/>
    <xf numFmtId="164" fontId="3" fillId="0" borderId="22" xfId="0" applyNumberFormat="1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164" fontId="3" fillId="0" borderId="4" xfId="0" applyNumberFormat="1" applyFont="1" applyBorder="1" applyAlignment="1">
      <alignment wrapText="1"/>
    </xf>
    <xf numFmtId="164" fontId="3" fillId="0" borderId="4" xfId="0" applyNumberFormat="1" applyFont="1" applyBorder="1"/>
    <xf numFmtId="164" fontId="3" fillId="0" borderId="10" xfId="0" applyNumberFormat="1" applyFont="1" applyBorder="1"/>
    <xf numFmtId="164" fontId="0" fillId="0" borderId="0" xfId="0" applyNumberFormat="1"/>
    <xf numFmtId="164" fontId="3" fillId="0" borderId="24" xfId="0" applyNumberFormat="1" applyFont="1" applyBorder="1"/>
    <xf numFmtId="164" fontId="3" fillId="0" borderId="25" xfId="0" applyNumberFormat="1" applyFont="1" applyBorder="1"/>
    <xf numFmtId="164" fontId="3" fillId="0" borderId="26" xfId="0" applyNumberFormat="1" applyFont="1" applyBorder="1"/>
    <xf numFmtId="164" fontId="3" fillId="0" borderId="16" xfId="0" applyNumberFormat="1" applyFont="1" applyBorder="1"/>
    <xf numFmtId="0" fontId="3" fillId="0" borderId="27" xfId="0" applyFont="1" applyBorder="1" applyAlignment="1">
      <alignment wrapText="1"/>
    </xf>
    <xf numFmtId="164" fontId="3" fillId="0" borderId="28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Border="1"/>
    <xf numFmtId="164" fontId="3" fillId="0" borderId="29" xfId="0" applyNumberFormat="1" applyFont="1" applyBorder="1"/>
    <xf numFmtId="164" fontId="3" fillId="0" borderId="19" xfId="0" applyNumberFormat="1" applyFont="1" applyBorder="1"/>
    <xf numFmtId="164" fontId="3" fillId="0" borderId="32" xfId="0" applyNumberFormat="1" applyFont="1" applyBorder="1"/>
    <xf numFmtId="164" fontId="3" fillId="0" borderId="0" xfId="0" applyNumberFormat="1" applyFont="1" applyAlignment="1">
      <alignment horizontal="center"/>
    </xf>
    <xf numFmtId="9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9" fontId="2" fillId="0" borderId="0" xfId="0" applyNumberFormat="1" applyFont="1" applyAlignment="1">
      <alignment horizontal="center" wrapText="1"/>
    </xf>
    <xf numFmtId="9" fontId="4" fillId="0" borderId="13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9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ff.rlp.de/fachliche-themen/arbeitnehmer/jahressonderzahlung-1_ft" TargetMode="External"/><Relationship Id="rId1" Type="http://schemas.openxmlformats.org/officeDocument/2006/relationships/hyperlink" Target="https://www.verwaltung.finanzen.uni-mainz.de/files/2024/04/Informationen_zur_Budgetierung_2024-1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0</xdr:rowOff>
    </xdr:from>
    <xdr:to>
      <xdr:col>6</xdr:col>
      <xdr:colOff>19050</xdr:colOff>
      <xdr:row>8</xdr:row>
      <xdr:rowOff>28575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DFA7-340F-EC83-66BD-1FAC7981270D}"/>
            </a:ext>
          </a:extLst>
        </xdr:cNvPr>
        <xdr:cNvSpPr txBox="1"/>
      </xdr:nvSpPr>
      <xdr:spPr>
        <a:xfrm>
          <a:off x="142875" y="381000"/>
          <a:ext cx="4448175" cy="11715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kern="1200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Die Berechnung der durchschnittlichen</a:t>
          </a:r>
          <a:r>
            <a:rPr lang="de-DE" sz="1100" kern="1200" baseline="0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Personalkosten wurde auf Grundlage der Personalaufwendungen des Jahres 2024 durchgeführt.</a:t>
          </a:r>
        </a:p>
        <a:p>
          <a:endParaRPr lang="de-DE" sz="1100" kern="1200" baseline="0"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kern="1200" baseline="0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Nähere Informationen finden Sie auf unserer </a:t>
          </a:r>
          <a:r>
            <a:rPr lang="de-DE" sz="1100" kern="1200" baseline="0">
              <a:solidFill>
                <a:schemeClr val="accent1"/>
              </a:solidFill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Website</a:t>
          </a:r>
          <a:r>
            <a:rPr lang="de-DE" sz="1100" kern="1200" baseline="0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.</a:t>
          </a:r>
        </a:p>
        <a:p>
          <a:endParaRPr lang="de-DE" sz="1100" kern="1200"/>
        </a:p>
      </xdr:txBody>
    </xdr:sp>
    <xdr:clientData/>
  </xdr:twoCellAnchor>
  <xdr:twoCellAnchor>
    <xdr:from>
      <xdr:col>0</xdr:col>
      <xdr:colOff>142874</xdr:colOff>
      <xdr:row>8</xdr:row>
      <xdr:rowOff>142875</xdr:rowOff>
    </xdr:from>
    <xdr:to>
      <xdr:col>11</xdr:col>
      <xdr:colOff>419099</xdr:colOff>
      <xdr:row>34</xdr:row>
      <xdr:rowOff>123825</xdr:rowOff>
    </xdr:to>
    <xdr:sp macro="" textlink="">
      <xdr:nvSpPr>
        <xdr:cNvPr id="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95E57B-D434-A670-7830-73240D9B039F}"/>
            </a:ext>
          </a:extLst>
        </xdr:cNvPr>
        <xdr:cNvSpPr txBox="1"/>
      </xdr:nvSpPr>
      <xdr:spPr>
        <a:xfrm>
          <a:off x="142874" y="1666875"/>
          <a:ext cx="8658225" cy="49339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kern="1200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Anspruch und Bemessungsgrundlage der Jahressonderzahlung</a:t>
          </a:r>
        </a:p>
        <a:p>
          <a:endParaRPr lang="de-DE" sz="1100" kern="1200"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Beschäftigte, die am 1. Dezember im Arbeitsverhältnis stehen, haben Anspruch auf eine Jahressonderzahlung (§ 20, Abs. 1 TV-L).</a:t>
          </a:r>
          <a:r>
            <a:rPr lang="de-DE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Als Bemessungsgrundlage wird das durchschnittliche monatliche Entgelt der Monate Juli, August und September heran-</a:t>
          </a:r>
          <a:r>
            <a:rPr lang="de-DE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gezogen. Bei Beschäftigten, die nach dem 31. August eingestellt werden, wird das erste volle Monatsentgelt zu Grunde gelegt.</a:t>
          </a:r>
          <a:r>
            <a:rPr lang="de-DE"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Im Falle von fehlenden Beschäftigungszeiten während des laufenden Jahres (beispielsweise bei Neueinstellungen im Jahres- verlauf) wird die Sonderzahlung um 1/12 für jeden Monat ohne Gehalt gekürzt.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Im ausgewiesenen Jahresdurchschnitt ist die Sonderzahlung in voller Höhe eingerechnet. Der Monatsdurchschnitt berücksichtigt </a:t>
          </a:r>
          <a:r>
            <a:rPr lang="de-DE" sz="1100" b="0" i="0" u="sng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nicht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die Sonderzahlung.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In unseren Berechnungen sind die Sonderzahlungen wie folgt berücksichtigt: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EG 1 bis EG 4 		87,43 %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EG 5 bis EG 8		88,14%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EG 9a bis EG 11	74,35%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EG 12 bis EG 13 Ü	46,47%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EG 14 bis EG 15 (Ü)	32,53 %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Der TV-L unterscheidet die Sonderzahlung bei EG 13 Ü nach Stufe 2 und 3, hier sind es 50% JSZ und den Stufen 4 und 5, hier sind es 35% JSZ. In unseren Daten ist diese Unterscheidung nicht abgebildet.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Noto Sans" panose="020B0502040504020204" pitchFamily="34"/>
            <a:ea typeface="Noto Sans" panose="020B0502040504020204" pitchFamily="34"/>
            <a:cs typeface="Noto Sans" panose="020B0502040504020204" pitchFamily="34"/>
          </a:endParaRP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Weitere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 Informationen finden Sie unter: </a:t>
          </a:r>
          <a:r>
            <a:rPr lang="de-DE" sz="1100" b="0" i="0" u="none" strike="noStrike">
              <a:solidFill>
                <a:schemeClr val="accent1"/>
              </a:solidFill>
              <a:effectLst/>
              <a:latin typeface="Noto Sans" panose="020B0502040504020204" pitchFamily="34"/>
              <a:ea typeface="Noto Sans" panose="020B0502040504020204" pitchFamily="34"/>
              <a:cs typeface="Noto Sans" panose="020B0502040504020204" pitchFamily="34"/>
            </a:rPr>
            <a:t>https://www.lff.rlp.de/fachliche-themen/arbeitnehmer/jahressonderzahlung-1_ft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CDF0-BBFD-45F3-BE09-2B7737C65196}">
  <dimension ref="A1:S20"/>
  <sheetViews>
    <sheetView showGridLines="0" tabSelected="1" zoomScaleNormal="100" workbookViewId="0">
      <selection activeCell="F23" sqref="F23"/>
    </sheetView>
  </sheetViews>
  <sheetFormatPr baseColWidth="10" defaultRowHeight="15" x14ac:dyDescent="0.25"/>
  <cols>
    <col min="1" max="1" width="7.28515625" bestFit="1" customWidth="1"/>
    <col min="2" max="2" width="13.42578125" bestFit="1" customWidth="1"/>
    <col min="3" max="3" width="18.140625" bestFit="1" customWidth="1"/>
    <col min="4" max="4" width="16" bestFit="1" customWidth="1"/>
    <col min="5" max="5" width="14.7109375" bestFit="1" customWidth="1"/>
    <col min="6" max="6" width="13.42578125" bestFit="1" customWidth="1"/>
    <col min="7" max="7" width="18.140625" bestFit="1" customWidth="1"/>
    <col min="8" max="8" width="14.7109375" bestFit="1" customWidth="1"/>
    <col min="9" max="10" width="13.42578125" bestFit="1" customWidth="1"/>
    <col min="11" max="11" width="18.140625" bestFit="1" customWidth="1"/>
    <col min="12" max="12" width="14.7109375" bestFit="1" customWidth="1"/>
    <col min="13" max="14" width="13.42578125" bestFit="1" customWidth="1"/>
    <col min="15" max="15" width="18.140625" bestFit="1" customWidth="1"/>
    <col min="16" max="16" width="14.7109375" bestFit="1" customWidth="1"/>
    <col min="17" max="17" width="13.42578125" bestFit="1" customWidth="1"/>
  </cols>
  <sheetData>
    <row r="1" spans="1:19" ht="31.5" x14ac:dyDescent="0.5500000000000000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"/>
    </row>
    <row r="2" spans="1:19" ht="45" customHeight="1" x14ac:dyDescent="0.5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"/>
    </row>
    <row r="3" spans="1:19" ht="17.25" thickBot="1" x14ac:dyDescent="0.35">
      <c r="A3" s="6"/>
      <c r="B3" s="51">
        <v>1</v>
      </c>
      <c r="C3" s="52"/>
      <c r="D3" s="52"/>
      <c r="E3" s="53"/>
      <c r="F3" s="46">
        <v>0.75</v>
      </c>
      <c r="G3" s="52"/>
      <c r="H3" s="52"/>
      <c r="I3" s="53"/>
      <c r="J3" s="46">
        <v>0.5</v>
      </c>
      <c r="K3" s="52"/>
      <c r="L3" s="52"/>
      <c r="M3" s="53"/>
      <c r="N3" s="46">
        <v>0.25</v>
      </c>
      <c r="O3" s="47"/>
      <c r="P3" s="47"/>
      <c r="Q3" s="48"/>
      <c r="R3" s="5"/>
    </row>
    <row r="4" spans="1:19" ht="21" customHeight="1" thickBot="1" x14ac:dyDescent="0.35">
      <c r="A4" s="2"/>
      <c r="B4" s="7" t="s">
        <v>35</v>
      </c>
      <c r="C4" s="4" t="s">
        <v>36</v>
      </c>
      <c r="D4" s="4" t="s">
        <v>6</v>
      </c>
      <c r="E4" s="3" t="s">
        <v>33</v>
      </c>
      <c r="F4" s="7" t="s">
        <v>35</v>
      </c>
      <c r="G4" s="4" t="s">
        <v>36</v>
      </c>
      <c r="H4" s="4" t="s">
        <v>6</v>
      </c>
      <c r="I4" s="3" t="s">
        <v>33</v>
      </c>
      <c r="J4" s="7" t="s">
        <v>35</v>
      </c>
      <c r="K4" s="4" t="s">
        <v>36</v>
      </c>
      <c r="L4" s="4" t="s">
        <v>6</v>
      </c>
      <c r="M4" s="3" t="s">
        <v>33</v>
      </c>
      <c r="N4" s="7" t="s">
        <v>35</v>
      </c>
      <c r="O4" s="4" t="s">
        <v>36</v>
      </c>
      <c r="P4" s="4" t="s">
        <v>6</v>
      </c>
      <c r="Q4" s="3" t="s">
        <v>33</v>
      </c>
      <c r="R4" s="5"/>
      <c r="S4" s="5"/>
    </row>
    <row r="5" spans="1:19" ht="16.5" x14ac:dyDescent="0.3">
      <c r="A5" s="2" t="s">
        <v>20</v>
      </c>
      <c r="B5" s="8">
        <v>9240.9414393939387</v>
      </c>
      <c r="C5" s="8">
        <f>B5*1.055</f>
        <v>9749.1932185606056</v>
      </c>
      <c r="D5" s="9">
        <f>B5+C5*11+E5</f>
        <v>126548.40131752098</v>
      </c>
      <c r="E5" s="10">
        <v>10066.334473960382</v>
      </c>
      <c r="F5" s="8"/>
      <c r="G5" s="8"/>
      <c r="H5" s="9"/>
      <c r="I5" s="10"/>
      <c r="J5" s="8"/>
      <c r="K5" s="8"/>
      <c r="L5" s="9"/>
      <c r="M5" s="10"/>
      <c r="N5" s="8">
        <v>1891.8</v>
      </c>
      <c r="O5" s="8">
        <f>N5*1.055</f>
        <v>1995.8489999999999</v>
      </c>
      <c r="P5" s="9">
        <f>N5+O5*11+Q5</f>
        <v>25906.912967969998</v>
      </c>
      <c r="Q5" s="10">
        <v>2060.7739679699998</v>
      </c>
      <c r="R5" s="5"/>
      <c r="S5" s="5"/>
    </row>
    <row r="6" spans="1:19" ht="16.5" x14ac:dyDescent="0.3">
      <c r="A6" s="2" t="s">
        <v>21</v>
      </c>
      <c r="B6" s="11">
        <v>8143.4268037974689</v>
      </c>
      <c r="C6" s="11">
        <f>B6*1.055</f>
        <v>8591.3152780063283</v>
      </c>
      <c r="D6" s="12">
        <f>B6+C6*11+E6</f>
        <v>111518.68562586696</v>
      </c>
      <c r="E6" s="13">
        <v>8870.7907639998739</v>
      </c>
      <c r="F6" s="15">
        <v>5965.3695918367348</v>
      </c>
      <c r="G6" s="11">
        <f>F6*1.055</f>
        <v>6293.4649193877549</v>
      </c>
      <c r="H6" s="12">
        <f>F6+G6*11+I6</f>
        <v>81691.675038317466</v>
      </c>
      <c r="I6" s="13">
        <v>6498.1913332154381</v>
      </c>
      <c r="J6" s="11">
        <v>4029.6184000000003</v>
      </c>
      <c r="K6" s="11">
        <f>J6*1.055</f>
        <v>4251.2474119999997</v>
      </c>
      <c r="L6" s="12">
        <f>J6+K6*11+M6</f>
        <v>55182.880422312359</v>
      </c>
      <c r="M6" s="13">
        <v>4389.5404903123599</v>
      </c>
      <c r="N6" s="11"/>
      <c r="O6" s="8">
        <f t="shared" ref="O6:O19" si="0">N6*1.055</f>
        <v>0</v>
      </c>
      <c r="P6" s="9">
        <f t="shared" ref="P6:P19" si="1">N6+O6*11+Q6</f>
        <v>0</v>
      </c>
      <c r="Q6" s="13"/>
      <c r="R6" s="5"/>
      <c r="S6" s="5"/>
    </row>
    <row r="7" spans="1:19" ht="16.5" x14ac:dyDescent="0.3">
      <c r="A7" s="2" t="s">
        <v>22</v>
      </c>
      <c r="B7" s="11">
        <v>7237.2339676930842</v>
      </c>
      <c r="C7" s="11">
        <f>B7*1.055</f>
        <v>7635.2818359162038</v>
      </c>
      <c r="D7" s="12">
        <f>B7+C7*11+E7</f>
        <v>99108.991716809876</v>
      </c>
      <c r="E7" s="13">
        <v>7883.6575540385575</v>
      </c>
      <c r="F7" s="15">
        <v>4988.9170902716914</v>
      </c>
      <c r="G7" s="11">
        <f>F7*1.055</f>
        <v>5263.3075302366342</v>
      </c>
      <c r="H7" s="12">
        <f>F7+G7*11+I7</f>
        <v>68319.822847069896</v>
      </c>
      <c r="I7" s="13">
        <v>5434.522924195232</v>
      </c>
      <c r="J7" s="11">
        <v>3412.5220571658615</v>
      </c>
      <c r="K7" s="11">
        <f t="shared" ref="K7:K19" si="2">J7*1.055</f>
        <v>3600.2107703099837</v>
      </c>
      <c r="L7" s="12">
        <f t="shared" ref="L7:L19" si="3">J7+K7*11+M7</f>
        <v>46732.166157243846</v>
      </c>
      <c r="M7" s="13">
        <v>3717.3256266681669</v>
      </c>
      <c r="N7" s="11">
        <v>1841.5151418439716</v>
      </c>
      <c r="O7" s="8">
        <f t="shared" si="0"/>
        <v>1942.7984746453899</v>
      </c>
      <c r="P7" s="9">
        <f t="shared" si="1"/>
        <v>25218.296071968864</v>
      </c>
      <c r="Q7" s="13">
        <v>2005.9977090256043</v>
      </c>
      <c r="R7" s="5"/>
      <c r="S7" s="5"/>
    </row>
    <row r="8" spans="1:19" ht="16.5" x14ac:dyDescent="0.3">
      <c r="A8" s="2" t="s">
        <v>23</v>
      </c>
      <c r="B8" s="11">
        <v>7472.4461410788381</v>
      </c>
      <c r="C8" s="11">
        <f t="shared" ref="C8:C19" si="4">B8*1.055</f>
        <v>7883.4306788381737</v>
      </c>
      <c r="D8" s="12">
        <f t="shared" ref="D8:D19" si="5">B8+C8*11+E8</f>
        <v>102330.06228711952</v>
      </c>
      <c r="E8" s="13">
        <v>8139.878678820779</v>
      </c>
      <c r="F8" s="15">
        <v>5437.7035000000005</v>
      </c>
      <c r="G8" s="11">
        <f t="shared" ref="G8:G19" si="6">F8*1.055</f>
        <v>5736.7771925000006</v>
      </c>
      <c r="H8" s="12">
        <f t="shared" ref="H8:H19" si="7">F8+G8*11+I8</f>
        <v>74465.647172072029</v>
      </c>
      <c r="I8" s="13">
        <v>5923.3945545720253</v>
      </c>
      <c r="J8" s="11">
        <v>3285.5055102040815</v>
      </c>
      <c r="K8" s="11">
        <f t="shared" si="2"/>
        <v>3466.2083132653056</v>
      </c>
      <c r="L8" s="12">
        <f t="shared" si="3"/>
        <v>44992.761025818261</v>
      </c>
      <c r="M8" s="13">
        <v>3578.9640696958259</v>
      </c>
      <c r="N8" s="11"/>
      <c r="O8" s="8">
        <f t="shared" si="0"/>
        <v>0</v>
      </c>
      <c r="P8" s="9">
        <f t="shared" si="1"/>
        <v>0</v>
      </c>
      <c r="Q8" s="13"/>
      <c r="R8" s="5"/>
      <c r="S8" s="5"/>
    </row>
    <row r="9" spans="1:19" ht="16.5" x14ac:dyDescent="0.3">
      <c r="A9" s="2" t="s">
        <v>24</v>
      </c>
      <c r="B9" s="11">
        <v>6829.602791327914</v>
      </c>
      <c r="C9" s="11">
        <f t="shared" si="4"/>
        <v>7205.2309448509486</v>
      </c>
      <c r="D9" s="12">
        <f t="shared" si="5"/>
        <v>93526.760292175299</v>
      </c>
      <c r="E9" s="13">
        <v>7439.6171074869499</v>
      </c>
      <c r="F9" s="15">
        <v>5351.8373913043479</v>
      </c>
      <c r="G9" s="11">
        <f t="shared" si="6"/>
        <v>5646.1884478260863</v>
      </c>
      <c r="H9" s="12">
        <f t="shared" si="7"/>
        <v>73289.769275425177</v>
      </c>
      <c r="I9" s="13">
        <v>5829.8589580338685</v>
      </c>
      <c r="J9" s="11">
        <v>3303.6262650602412</v>
      </c>
      <c r="K9" s="11">
        <f t="shared" si="2"/>
        <v>3485.3257096385541</v>
      </c>
      <c r="L9" s="12">
        <f t="shared" si="3"/>
        <v>45240.912426057439</v>
      </c>
      <c r="M9" s="13">
        <v>3598.7033549730963</v>
      </c>
      <c r="N9" s="16">
        <v>2118.047894736842</v>
      </c>
      <c r="O9" s="8">
        <f t="shared" si="0"/>
        <v>2234.5405289473683</v>
      </c>
      <c r="P9" s="9">
        <f t="shared" si="1"/>
        <v>29005.223845511922</v>
      </c>
      <c r="Q9" s="13">
        <v>2307.230132354026</v>
      </c>
      <c r="R9" s="5"/>
      <c r="S9" s="5"/>
    </row>
    <row r="10" spans="1:19" ht="16.5" x14ac:dyDescent="0.3">
      <c r="A10" s="2" t="s">
        <v>25</v>
      </c>
      <c r="B10" s="11">
        <v>6212.0259523809527</v>
      </c>
      <c r="C10" s="11">
        <f t="shared" si="4"/>
        <v>6553.6873797619046</v>
      </c>
      <c r="D10" s="12">
        <f t="shared" si="5"/>
        <v>85069.465959987458</v>
      </c>
      <c r="E10" s="13">
        <v>6766.8788302255589</v>
      </c>
      <c r="F10" s="14">
        <v>4962.2726666666704</v>
      </c>
      <c r="G10" s="11">
        <f>F10*1.055</f>
        <v>5235.197663333337</v>
      </c>
      <c r="H10" s="12">
        <f t="shared" si="7"/>
        <v>67954.945606654946</v>
      </c>
      <c r="I10" s="13">
        <v>5405.4986433215663</v>
      </c>
      <c r="J10" s="11">
        <v>3450.0885714285714</v>
      </c>
      <c r="K10" s="11">
        <f t="shared" si="2"/>
        <v>3639.8434428571427</v>
      </c>
      <c r="L10" s="12">
        <f t="shared" si="3"/>
        <v>47246.613992910417</v>
      </c>
      <c r="M10" s="13">
        <v>3758.2475500532851</v>
      </c>
      <c r="N10" s="16">
        <v>1609.39</v>
      </c>
      <c r="O10" s="8">
        <f t="shared" si="0"/>
        <v>1697.9064499999999</v>
      </c>
      <c r="P10" s="9">
        <f t="shared" si="1"/>
        <v>22039.5002968185</v>
      </c>
      <c r="Q10" s="13">
        <v>1753.1393468184999</v>
      </c>
      <c r="R10" s="5"/>
      <c r="S10" s="5"/>
    </row>
    <row r="11" spans="1:19" ht="16.5" x14ac:dyDescent="0.3">
      <c r="A11" s="2" t="s">
        <v>37</v>
      </c>
      <c r="B11" s="11">
        <v>5588.2969148936172</v>
      </c>
      <c r="C11" s="11">
        <f t="shared" ref="C11" si="8">B11*1.055</f>
        <v>5895.6532452127658</v>
      </c>
      <c r="D11" s="12">
        <f t="shared" ref="D11" si="9">B11+C11*11+E11</f>
        <v>76527.921457513585</v>
      </c>
      <c r="E11" s="13">
        <v>6087.4388452795365</v>
      </c>
      <c r="F11" s="15">
        <v>4226.4092261904761</v>
      </c>
      <c r="G11" s="11">
        <f t="shared" ref="G11" si="10">F11*1.055</f>
        <v>4458.8617336309517</v>
      </c>
      <c r="H11" s="12">
        <f t="shared" ref="H11" si="11">F11+G11*11+I11</f>
        <v>57877.796801956909</v>
      </c>
      <c r="I11" s="13">
        <v>4603.9085058259661</v>
      </c>
      <c r="J11" s="11">
        <v>2880.3052380952381</v>
      </c>
      <c r="K11" s="11">
        <f t="shared" ref="K11" si="12">J11*1.055</f>
        <v>3038.7220261904758</v>
      </c>
      <c r="L11" s="12">
        <f t="shared" ref="L11" si="13">J11+K11*11+M11</f>
        <v>39443.819179892918</v>
      </c>
      <c r="M11" s="13">
        <v>3137.5716537024518</v>
      </c>
      <c r="N11" s="18">
        <v>1698.3092647058822</v>
      </c>
      <c r="O11" s="8">
        <f t="shared" ref="O11" si="14">N11*1.055</f>
        <v>1791.7162742647056</v>
      </c>
      <c r="P11" s="9">
        <f t="shared" ref="P11" si="15">N11+O11*11+Q11</f>
        <v>23257.189086284179</v>
      </c>
      <c r="Q11" s="13">
        <v>1850.0008046665362</v>
      </c>
      <c r="R11" s="5"/>
      <c r="S11" s="5"/>
    </row>
    <row r="12" spans="1:19" ht="16.5" x14ac:dyDescent="0.3">
      <c r="A12" s="2" t="s">
        <v>38</v>
      </c>
      <c r="B12" s="11">
        <v>5240.6924596774197</v>
      </c>
      <c r="C12" s="11">
        <f t="shared" si="4"/>
        <v>5528.9305449596777</v>
      </c>
      <c r="D12" s="12">
        <f t="shared" si="5"/>
        <v>71767.715109821089</v>
      </c>
      <c r="E12" s="13">
        <v>5708.786655587216</v>
      </c>
      <c r="F12" s="15">
        <v>3856.7517573221758</v>
      </c>
      <c r="G12" s="11">
        <f t="shared" si="6"/>
        <v>4068.873103974895</v>
      </c>
      <c r="H12" s="12">
        <f t="shared" si="7"/>
        <v>52815.589447093218</v>
      </c>
      <c r="I12" s="13">
        <v>4201.2335460471977</v>
      </c>
      <c r="J12" s="11">
        <v>2700.4327790432803</v>
      </c>
      <c r="K12" s="11">
        <f t="shared" si="2"/>
        <v>2848.9565818906608</v>
      </c>
      <c r="L12" s="12">
        <f t="shared" si="3"/>
        <v>36980.588319340117</v>
      </c>
      <c r="M12" s="13">
        <v>2941.6331394995636</v>
      </c>
      <c r="N12" s="17">
        <v>1458.4475409836066</v>
      </c>
      <c r="O12" s="8">
        <f t="shared" si="0"/>
        <v>1538.6621557377048</v>
      </c>
      <c r="P12" s="9">
        <f t="shared" si="1"/>
        <v>19972.446089762212</v>
      </c>
      <c r="Q12" s="13">
        <v>1588.7148356638522</v>
      </c>
      <c r="R12" s="5"/>
      <c r="S12" s="5"/>
    </row>
    <row r="13" spans="1:19" ht="16.5" x14ac:dyDescent="0.3">
      <c r="A13" s="2" t="s">
        <v>26</v>
      </c>
      <c r="B13" s="11">
        <v>4854.2765968586391</v>
      </c>
      <c r="C13" s="11">
        <f t="shared" si="4"/>
        <v>5121.2618096858641</v>
      </c>
      <c r="D13" s="12">
        <f t="shared" si="5"/>
        <v>66476.012959758096</v>
      </c>
      <c r="E13" s="13">
        <v>5287.8564563549453</v>
      </c>
      <c r="F13" s="15">
        <v>3688.6215337423318</v>
      </c>
      <c r="G13" s="11">
        <f t="shared" si="6"/>
        <v>3891.4957180981601</v>
      </c>
      <c r="H13" s="12">
        <f t="shared" si="7"/>
        <v>50513.160506629989</v>
      </c>
      <c r="I13" s="13">
        <v>4018.0860738078932</v>
      </c>
      <c r="J13" s="11">
        <v>2481.5831336405531</v>
      </c>
      <c r="K13" s="11">
        <f t="shared" si="2"/>
        <v>2618.0702059907835</v>
      </c>
      <c r="L13" s="12">
        <f t="shared" si="3"/>
        <v>33983.591429330831</v>
      </c>
      <c r="M13" s="13">
        <v>2703.2360297916634</v>
      </c>
      <c r="N13" s="16">
        <v>1345.8463414634145</v>
      </c>
      <c r="O13" s="8">
        <f t="shared" si="0"/>
        <v>1419.8678902439024</v>
      </c>
      <c r="P13" s="9">
        <f t="shared" si="1"/>
        <v>18430.449326859874</v>
      </c>
      <c r="Q13" s="13">
        <v>1466.0561927135363</v>
      </c>
      <c r="R13" s="5"/>
      <c r="S13" s="5"/>
    </row>
    <row r="14" spans="1:19" ht="16.5" x14ac:dyDescent="0.3">
      <c r="A14" s="2" t="s">
        <v>27</v>
      </c>
      <c r="B14" s="11">
        <v>5093.2307500000006</v>
      </c>
      <c r="C14" s="11">
        <f t="shared" si="4"/>
        <v>5373.3584412500004</v>
      </c>
      <c r="D14" s="12">
        <f t="shared" si="5"/>
        <v>69748.327395093875</v>
      </c>
      <c r="E14" s="13">
        <v>5548.1537913438624</v>
      </c>
      <c r="F14" s="15">
        <v>3976.2576190476193</v>
      </c>
      <c r="G14" s="11">
        <f t="shared" si="6"/>
        <v>4194.951788095238</v>
      </c>
      <c r="H14" s="12">
        <f t="shared" si="7"/>
        <v>54452.140857857215</v>
      </c>
      <c r="I14" s="13">
        <v>4331.4135697619759</v>
      </c>
      <c r="J14" s="11">
        <v>2401.7326923076926</v>
      </c>
      <c r="K14" s="11">
        <f t="shared" si="2"/>
        <v>2533.8279903846155</v>
      </c>
      <c r="L14" s="12">
        <f t="shared" si="3"/>
        <v>32890.094001450292</v>
      </c>
      <c r="M14" s="13">
        <v>2616.2534149118269</v>
      </c>
      <c r="N14" s="16">
        <v>1292.3267857142857</v>
      </c>
      <c r="O14" s="8">
        <f t="shared" si="0"/>
        <v>1363.4047589285715</v>
      </c>
      <c r="P14" s="9">
        <f t="shared" si="1"/>
        <v>17697.535449665091</v>
      </c>
      <c r="Q14" s="13">
        <v>1407.7563157365178</v>
      </c>
      <c r="R14" s="5"/>
      <c r="S14" s="5"/>
    </row>
    <row r="15" spans="1:19" ht="16.5" x14ac:dyDescent="0.3">
      <c r="A15" s="2" t="s">
        <v>28</v>
      </c>
      <c r="B15" s="11">
        <v>4459.0884990253408</v>
      </c>
      <c r="C15" s="11">
        <f t="shared" si="4"/>
        <v>4704.3383664717339</v>
      </c>
      <c r="D15" s="12">
        <f t="shared" si="5"/>
        <v>61064.181023747471</v>
      </c>
      <c r="E15" s="13">
        <v>4857.3704935330588</v>
      </c>
      <c r="F15" s="15">
        <v>3399.6961764705884</v>
      </c>
      <c r="G15" s="11">
        <f t="shared" si="6"/>
        <v>3586.6794661764707</v>
      </c>
      <c r="H15" s="12">
        <f t="shared" si="7"/>
        <v>46556.524453622951</v>
      </c>
      <c r="I15" s="13">
        <v>3703.3541492111913</v>
      </c>
      <c r="J15" s="11">
        <v>2333.2922906403942</v>
      </c>
      <c r="K15" s="11">
        <f t="shared" si="2"/>
        <v>2461.6233666256157</v>
      </c>
      <c r="L15" s="12">
        <f t="shared" si="3"/>
        <v>31952.849298264115</v>
      </c>
      <c r="M15" s="13">
        <v>2541.6999747419468</v>
      </c>
      <c r="N15" s="18">
        <v>1240.5309302325581</v>
      </c>
      <c r="O15" s="8">
        <f t="shared" si="0"/>
        <v>1308.7601313953487</v>
      </c>
      <c r="P15" s="9">
        <f t="shared" si="1"/>
        <v>16988.226474051033</v>
      </c>
      <c r="Q15" s="13">
        <v>1351.3340984696392</v>
      </c>
      <c r="R15" s="5"/>
      <c r="S15" s="5"/>
    </row>
    <row r="16" spans="1:19" ht="16.5" x14ac:dyDescent="0.3">
      <c r="A16" s="2" t="s">
        <v>29</v>
      </c>
      <c r="B16" s="11">
        <v>4400.3384574468082</v>
      </c>
      <c r="C16" s="11">
        <f t="shared" si="4"/>
        <v>4642.3570726063826</v>
      </c>
      <c r="D16" s="12">
        <f t="shared" si="5"/>
        <v>60259.639204295279</v>
      </c>
      <c r="E16" s="13">
        <v>4793.3729481782684</v>
      </c>
      <c r="F16" s="15">
        <v>3225.8638805970149</v>
      </c>
      <c r="G16" s="11">
        <f t="shared" si="6"/>
        <v>3403.2863940298507</v>
      </c>
      <c r="H16" s="12">
        <f t="shared" si="7"/>
        <v>44176.009515353006</v>
      </c>
      <c r="I16" s="13">
        <v>3513.9953004276413</v>
      </c>
      <c r="J16" s="11">
        <v>2308.4462857142858</v>
      </c>
      <c r="K16" s="11">
        <f t="shared" si="2"/>
        <v>2435.4108314285713</v>
      </c>
      <c r="L16" s="12">
        <f t="shared" si="3"/>
        <v>31612.600177203516</v>
      </c>
      <c r="M16" s="13">
        <v>2514.6347457749425</v>
      </c>
      <c r="N16" s="17">
        <v>1214.3127272727274</v>
      </c>
      <c r="O16" s="8">
        <f t="shared" si="0"/>
        <v>1281.0999272727274</v>
      </c>
      <c r="P16" s="9">
        <f t="shared" si="1"/>
        <v>16629.186035179639</v>
      </c>
      <c r="Q16" s="13">
        <v>1322.7741079069092</v>
      </c>
      <c r="R16" s="5"/>
      <c r="S16" s="5"/>
    </row>
    <row r="17" spans="1:19" ht="16.5" x14ac:dyDescent="0.3">
      <c r="A17" s="2" t="s">
        <v>30</v>
      </c>
      <c r="B17" s="11">
        <v>4168.0034955752217</v>
      </c>
      <c r="C17" s="11">
        <f t="shared" si="4"/>
        <v>4397.2436878318586</v>
      </c>
      <c r="D17" s="12">
        <f t="shared" si="5"/>
        <v>57077.970086722693</v>
      </c>
      <c r="E17" s="13">
        <v>4540.286024997029</v>
      </c>
      <c r="F17" s="15">
        <v>3003.4594999999999</v>
      </c>
      <c r="G17" s="11">
        <f t="shared" si="6"/>
        <v>3168.6497724999999</v>
      </c>
      <c r="H17" s="12">
        <f t="shared" si="7"/>
        <v>41130.332947099421</v>
      </c>
      <c r="I17" s="13">
        <v>3271.7259495994253</v>
      </c>
      <c r="J17" s="11">
        <v>2002.6773999999998</v>
      </c>
      <c r="K17" s="11">
        <f t="shared" si="2"/>
        <v>2112.8246569999997</v>
      </c>
      <c r="L17" s="12">
        <f t="shared" si="3"/>
        <v>27425.303470092207</v>
      </c>
      <c r="M17" s="13">
        <v>2181.5548430922095</v>
      </c>
      <c r="N17" s="18">
        <v>1191.0275000000001</v>
      </c>
      <c r="O17" s="8">
        <f t="shared" si="0"/>
        <v>1256.5340125</v>
      </c>
      <c r="P17" s="9">
        <f t="shared" si="1"/>
        <v>16310.310701426626</v>
      </c>
      <c r="Q17" s="13">
        <v>1297.4090639266249</v>
      </c>
      <c r="R17" s="5"/>
      <c r="S17" s="5"/>
    </row>
    <row r="18" spans="1:19" ht="16.5" x14ac:dyDescent="0.3">
      <c r="A18" s="2" t="s">
        <v>31</v>
      </c>
      <c r="B18" s="11">
        <v>3954.2415686274512</v>
      </c>
      <c r="C18" s="11">
        <f t="shared" si="4"/>
        <v>4171.7248549019605</v>
      </c>
      <c r="D18" s="12">
        <f t="shared" si="5"/>
        <v>54150.646036980943</v>
      </c>
      <c r="E18" s="13">
        <v>4307.4310644319212</v>
      </c>
      <c r="F18" s="15"/>
      <c r="G18" s="11">
        <f t="shared" si="6"/>
        <v>0</v>
      </c>
      <c r="H18" s="12">
        <f t="shared" si="7"/>
        <v>0</v>
      </c>
      <c r="I18" s="13"/>
      <c r="J18" s="11">
        <v>2163.3157142857144</v>
      </c>
      <c r="K18" s="11">
        <f t="shared" si="2"/>
        <v>2282.2980785714285</v>
      </c>
      <c r="L18" s="12">
        <f t="shared" si="3"/>
        <v>29625.135813638786</v>
      </c>
      <c r="M18" s="13">
        <v>2356.5412350673569</v>
      </c>
      <c r="N18" s="11"/>
      <c r="O18" s="8">
        <f t="shared" si="0"/>
        <v>0</v>
      </c>
      <c r="P18" s="9">
        <f t="shared" si="1"/>
        <v>0</v>
      </c>
      <c r="Q18" s="13"/>
      <c r="R18" s="5"/>
      <c r="S18" s="5"/>
    </row>
    <row r="19" spans="1:19" ht="16.5" x14ac:dyDescent="0.3">
      <c r="A19" s="2" t="s">
        <v>32</v>
      </c>
      <c r="B19" s="11">
        <v>3975.679090909091</v>
      </c>
      <c r="C19" s="11">
        <f t="shared" si="4"/>
        <v>4194.341440909091</v>
      </c>
      <c r="D19" s="12">
        <f t="shared" si="5"/>
        <v>54444.218308890959</v>
      </c>
      <c r="E19" s="13">
        <v>4330.7833679818632</v>
      </c>
      <c r="F19" s="15">
        <v>2901.7566666666667</v>
      </c>
      <c r="G19" s="11">
        <f t="shared" si="6"/>
        <v>3061.3532833333334</v>
      </c>
      <c r="H19" s="12">
        <f t="shared" si="7"/>
        <v>39737.581888973502</v>
      </c>
      <c r="I19" s="13">
        <v>3160.9391056401664</v>
      </c>
      <c r="J19" s="11">
        <v>2065.4052941176469</v>
      </c>
      <c r="K19" s="11">
        <f t="shared" si="2"/>
        <v>2179.0025852941176</v>
      </c>
      <c r="L19" s="12">
        <f t="shared" si="3"/>
        <v>28284.319271746674</v>
      </c>
      <c r="M19" s="13">
        <v>2249.8855393937351</v>
      </c>
      <c r="N19" s="11"/>
      <c r="O19" s="8">
        <f t="shared" si="0"/>
        <v>0</v>
      </c>
      <c r="P19" s="9">
        <f t="shared" si="1"/>
        <v>0</v>
      </c>
      <c r="Q19" s="13"/>
      <c r="R19" s="5"/>
      <c r="S19" s="5"/>
    </row>
    <row r="20" spans="1:19" ht="16.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</sheetData>
  <mergeCells count="6">
    <mergeCell ref="N3:Q3"/>
    <mergeCell ref="A1:Q1"/>
    <mergeCell ref="A2:Q2"/>
    <mergeCell ref="B3:E3"/>
    <mergeCell ref="F3:I3"/>
    <mergeCell ref="J3:M3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7F01-9D86-4069-B6B0-FA3C3E5C8174}">
  <dimension ref="A1:P25"/>
  <sheetViews>
    <sheetView showGridLines="0" workbookViewId="0">
      <selection activeCell="A16" sqref="A16:XFD16"/>
    </sheetView>
  </sheetViews>
  <sheetFormatPr baseColWidth="10" defaultRowHeight="16.5" x14ac:dyDescent="0.3"/>
  <cols>
    <col min="1" max="1" width="5.85546875" bestFit="1" customWidth="1"/>
    <col min="2" max="2" width="13.28515625" bestFit="1" customWidth="1"/>
    <col min="3" max="3" width="18.140625" bestFit="1" customWidth="1"/>
    <col min="4" max="4" width="14.5703125" bestFit="1" customWidth="1"/>
    <col min="5" max="5" width="12" bestFit="1" customWidth="1"/>
    <col min="6" max="6" width="18.140625" bestFit="1" customWidth="1"/>
    <col min="7" max="7" width="13.28515625" bestFit="1" customWidth="1"/>
    <col min="8" max="8" width="12" bestFit="1" customWidth="1"/>
    <col min="9" max="9" width="18.140625" bestFit="1" customWidth="1"/>
    <col min="10" max="10" width="13.28515625" bestFit="1" customWidth="1"/>
    <col min="11" max="11" width="18.85546875" bestFit="1" customWidth="1"/>
    <col min="12" max="12" width="18" bestFit="1" customWidth="1"/>
    <col min="13" max="13" width="18" style="21" customWidth="1"/>
    <col min="14" max="16" width="18" style="5" customWidth="1"/>
  </cols>
  <sheetData>
    <row r="1" spans="1:10" ht="31.5" x14ac:dyDescent="0.55000000000000004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7.25" thickBot="1" x14ac:dyDescent="0.35">
      <c r="A3" s="1"/>
      <c r="B3" s="51">
        <v>1</v>
      </c>
      <c r="C3" s="52"/>
      <c r="D3" s="52"/>
      <c r="E3" s="46">
        <v>0.75</v>
      </c>
      <c r="F3" s="52"/>
      <c r="G3" s="52"/>
      <c r="H3" s="46">
        <v>0.5</v>
      </c>
      <c r="I3" s="52"/>
      <c r="J3" s="53"/>
    </row>
    <row r="4" spans="1:10" ht="33.75" thickBot="1" x14ac:dyDescent="0.35">
      <c r="A4" s="2"/>
      <c r="B4" s="7" t="s">
        <v>35</v>
      </c>
      <c r="C4" s="4" t="s">
        <v>36</v>
      </c>
      <c r="D4" s="3" t="s">
        <v>6</v>
      </c>
      <c r="E4" s="7" t="s">
        <v>35</v>
      </c>
      <c r="F4" s="4" t="s">
        <v>36</v>
      </c>
      <c r="G4" s="4" t="s">
        <v>6</v>
      </c>
      <c r="H4" s="38" t="s">
        <v>35</v>
      </c>
      <c r="I4" s="4" t="s">
        <v>36</v>
      </c>
      <c r="J4" s="3" t="s">
        <v>6</v>
      </c>
    </row>
    <row r="5" spans="1:10" x14ac:dyDescent="0.3">
      <c r="A5" s="2" t="s">
        <v>1</v>
      </c>
      <c r="B5" s="24">
        <v>10460.783986135182</v>
      </c>
      <c r="C5" s="22">
        <f>B5*1.055</f>
        <v>11036.127105372616</v>
      </c>
      <c r="D5" s="27">
        <f>B5+C5*11</f>
        <v>131858.18214523396</v>
      </c>
      <c r="E5" s="19"/>
      <c r="F5" s="23"/>
      <c r="G5" s="27"/>
      <c r="H5" s="39"/>
      <c r="I5" s="34"/>
      <c r="J5" s="40"/>
    </row>
    <row r="6" spans="1:10" x14ac:dyDescent="0.3">
      <c r="A6" s="2" t="s">
        <v>2</v>
      </c>
      <c r="B6" s="25">
        <v>8571.510696409141</v>
      </c>
      <c r="C6" s="26">
        <f t="shared" ref="C6:C9" si="0">B6*1.055</f>
        <v>9042.9437847116424</v>
      </c>
      <c r="D6" s="42">
        <f t="shared" ref="D6:D9" si="1">B6+C6*11</f>
        <v>108043.8923282372</v>
      </c>
      <c r="E6" s="20">
        <v>6216.43</v>
      </c>
      <c r="F6" s="23">
        <f>E6*1.055</f>
        <v>6558.3336499999996</v>
      </c>
      <c r="G6" s="29">
        <f>E6+F6*11</f>
        <v>78358.100149999984</v>
      </c>
      <c r="H6" s="37">
        <v>4730.2794827586213</v>
      </c>
      <c r="I6" s="23">
        <f t="shared" ref="I6:I9" si="2">H6*1.055</f>
        <v>4990.4448543103454</v>
      </c>
      <c r="J6" s="41">
        <f>H6+I6*11</f>
        <v>59625.172880172417</v>
      </c>
    </row>
    <row r="7" spans="1:10" x14ac:dyDescent="0.3">
      <c r="A7" s="2" t="s">
        <v>3</v>
      </c>
      <c r="B7" s="25">
        <v>5762.2396694214876</v>
      </c>
      <c r="C7" s="26">
        <f t="shared" si="0"/>
        <v>6079.1628512396692</v>
      </c>
      <c r="D7" s="29">
        <f t="shared" si="1"/>
        <v>72633.03103305785</v>
      </c>
      <c r="E7" s="20"/>
      <c r="F7" s="23"/>
      <c r="G7" s="29"/>
      <c r="H7" s="37"/>
      <c r="I7" s="23"/>
      <c r="J7" s="41"/>
    </row>
    <row r="8" spans="1:10" x14ac:dyDescent="0.3">
      <c r="A8" s="2" t="s">
        <v>4</v>
      </c>
      <c r="B8" s="25">
        <v>9997.9905600000002</v>
      </c>
      <c r="C8" s="26">
        <f t="shared" si="0"/>
        <v>10547.880040799999</v>
      </c>
      <c r="D8" s="42">
        <f t="shared" si="1"/>
        <v>126024.6710088</v>
      </c>
      <c r="E8" s="20"/>
      <c r="F8" s="23"/>
      <c r="G8" s="29"/>
      <c r="H8" s="37"/>
      <c r="I8" s="23"/>
      <c r="J8" s="41"/>
    </row>
    <row r="9" spans="1:10" x14ac:dyDescent="0.3">
      <c r="A9" s="2" t="s">
        <v>5</v>
      </c>
      <c r="B9" s="25">
        <v>8343.3253623188393</v>
      </c>
      <c r="C9" s="26">
        <f t="shared" si="0"/>
        <v>8802.2082572463751</v>
      </c>
      <c r="D9" s="29">
        <f t="shared" si="1"/>
        <v>105167.61619202896</v>
      </c>
      <c r="E9" s="20"/>
      <c r="F9" s="23"/>
      <c r="G9" s="29"/>
      <c r="H9" s="37">
        <v>4412.05</v>
      </c>
      <c r="I9" s="23">
        <f t="shared" si="2"/>
        <v>4654.7127499999997</v>
      </c>
      <c r="J9" s="41">
        <f t="shared" ref="J9" si="3">H9+I9*11</f>
        <v>55613.890249999997</v>
      </c>
    </row>
    <row r="10" spans="1:10" x14ac:dyDescent="0.3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45" customHeight="1" x14ac:dyDescent="0.5">
      <c r="A12" s="50" t="s">
        <v>0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0" ht="17.25" thickBot="1" x14ac:dyDescent="0.35">
      <c r="A13" s="1"/>
      <c r="B13" s="51">
        <v>1</v>
      </c>
      <c r="C13" s="52"/>
      <c r="D13" s="52"/>
      <c r="E13" s="46">
        <v>0.75</v>
      </c>
      <c r="F13" s="52"/>
      <c r="G13" s="52"/>
      <c r="H13" s="46">
        <v>0.5</v>
      </c>
      <c r="I13" s="52"/>
      <c r="J13" s="53"/>
    </row>
    <row r="14" spans="1:10" ht="33.75" thickBot="1" x14ac:dyDescent="0.35">
      <c r="A14" s="2"/>
      <c r="B14" s="7" t="s">
        <v>35</v>
      </c>
      <c r="C14" s="4" t="s">
        <v>36</v>
      </c>
      <c r="D14" s="3" t="s">
        <v>6</v>
      </c>
      <c r="E14" s="30" t="s">
        <v>35</v>
      </c>
      <c r="F14" s="31" t="s">
        <v>36</v>
      </c>
      <c r="G14" s="32" t="s">
        <v>6</v>
      </c>
      <c r="H14" s="7" t="s">
        <v>35</v>
      </c>
      <c r="I14" s="4" t="s">
        <v>36</v>
      </c>
      <c r="J14" s="3" t="s">
        <v>6</v>
      </c>
    </row>
    <row r="15" spans="1:10" x14ac:dyDescent="0.3">
      <c r="A15" s="2" t="s">
        <v>8</v>
      </c>
      <c r="B15" s="19">
        <v>8601.7557142857149</v>
      </c>
      <c r="C15" s="34">
        <f>B15*1.055</f>
        <v>9074.8522785714285</v>
      </c>
      <c r="D15" s="43">
        <f>B15+C15*11</f>
        <v>108425.13077857143</v>
      </c>
      <c r="E15" s="19"/>
      <c r="F15" s="22"/>
      <c r="G15" s="27"/>
      <c r="H15" s="33"/>
      <c r="I15" s="22"/>
      <c r="J15" s="27"/>
    </row>
    <row r="16" spans="1:10" x14ac:dyDescent="0.3">
      <c r="A16" s="2" t="s">
        <v>9</v>
      </c>
      <c r="B16" s="20">
        <v>7572.9451832460736</v>
      </c>
      <c r="C16" s="23">
        <f t="shared" ref="C16:C25" si="4">B16*1.055</f>
        <v>7989.4571683246068</v>
      </c>
      <c r="D16" s="41">
        <f t="shared" ref="D16:D25" si="5">B16+C16*11</f>
        <v>95456.974034816754</v>
      </c>
      <c r="E16" s="18">
        <v>5919.7407142857137</v>
      </c>
      <c r="F16" s="23">
        <f t="shared" ref="F16:F22" si="6">E16*1.055</f>
        <v>6245.3264535714279</v>
      </c>
      <c r="G16" s="28">
        <f t="shared" ref="G16:G22" si="7">E16+F16*11</f>
        <v>74618.331703571414</v>
      </c>
      <c r="H16" s="20">
        <v>4074.8122222222219</v>
      </c>
      <c r="I16" s="23">
        <f>H16*1.055</f>
        <v>4298.9268944444439</v>
      </c>
      <c r="J16" s="28">
        <f>H16+I16*11</f>
        <v>51363.008061111104</v>
      </c>
    </row>
    <row r="17" spans="1:10" x14ac:dyDescent="0.3">
      <c r="A17" s="2" t="s">
        <v>10</v>
      </c>
      <c r="B17" s="20">
        <v>6483.7092230576436</v>
      </c>
      <c r="C17" s="23">
        <f t="shared" si="4"/>
        <v>6840.3132303258135</v>
      </c>
      <c r="D17" s="41">
        <f t="shared" si="5"/>
        <v>81727.154756641583</v>
      </c>
      <c r="E17" s="18">
        <v>4788.9071428571433</v>
      </c>
      <c r="F17" s="26">
        <f t="shared" si="6"/>
        <v>5052.2970357142858</v>
      </c>
      <c r="G17" s="28">
        <f t="shared" si="7"/>
        <v>60364.174535714286</v>
      </c>
      <c r="H17" s="20">
        <v>3598.48</v>
      </c>
      <c r="I17" s="36">
        <f t="shared" ref="I17:I21" si="8">H17*1.055</f>
        <v>3796.3963999999996</v>
      </c>
      <c r="J17" s="28">
        <f t="shared" ref="J17:J21" si="9">H17+I17*11</f>
        <v>45358.840400000001</v>
      </c>
    </row>
    <row r="18" spans="1:10" x14ac:dyDescent="0.3">
      <c r="A18" s="2" t="s">
        <v>11</v>
      </c>
      <c r="B18" s="20">
        <v>5699.3780827067676</v>
      </c>
      <c r="C18" s="26">
        <f t="shared" si="4"/>
        <v>6012.8438772556392</v>
      </c>
      <c r="D18" s="40">
        <f t="shared" si="5"/>
        <v>71840.660732518794</v>
      </c>
      <c r="E18" s="45">
        <v>4310.0133333333333</v>
      </c>
      <c r="F18" s="36">
        <f t="shared" si="6"/>
        <v>4547.0640666666668</v>
      </c>
      <c r="G18" s="28">
        <f t="shared" si="7"/>
        <v>54327.718066666668</v>
      </c>
      <c r="H18" s="20">
        <v>3172.6179999999999</v>
      </c>
      <c r="I18" s="23">
        <f t="shared" si="8"/>
        <v>3347.1119899999999</v>
      </c>
      <c r="J18" s="28">
        <f t="shared" si="9"/>
        <v>39990.849889999998</v>
      </c>
    </row>
    <row r="19" spans="1:10" x14ac:dyDescent="0.3">
      <c r="A19" s="2" t="s">
        <v>12</v>
      </c>
      <c r="B19" s="20">
        <v>5409.6824999999999</v>
      </c>
      <c r="C19" s="23">
        <f t="shared" si="4"/>
        <v>5707.2150374999992</v>
      </c>
      <c r="D19" s="41">
        <f t="shared" si="5"/>
        <v>68189.047912499984</v>
      </c>
      <c r="E19" s="18">
        <v>4589.6471428571431</v>
      </c>
      <c r="F19" s="23">
        <f t="shared" si="6"/>
        <v>4842.0777357142861</v>
      </c>
      <c r="G19" s="28">
        <f t="shared" si="7"/>
        <v>57852.502235714295</v>
      </c>
      <c r="H19" s="20"/>
      <c r="I19" s="36"/>
      <c r="J19" s="28"/>
    </row>
    <row r="20" spans="1:10" x14ac:dyDescent="0.3">
      <c r="A20" s="2" t="s">
        <v>13</v>
      </c>
      <c r="B20" s="20">
        <v>5003.0650943396231</v>
      </c>
      <c r="C20" s="23">
        <f t="shared" si="4"/>
        <v>5278.2336745283019</v>
      </c>
      <c r="D20" s="41">
        <f t="shared" si="5"/>
        <v>63063.635514150948</v>
      </c>
      <c r="E20" s="45">
        <v>4067.8665624999999</v>
      </c>
      <c r="F20" s="23">
        <f t="shared" si="6"/>
        <v>4291.5992234374999</v>
      </c>
      <c r="G20" s="28">
        <f t="shared" si="7"/>
        <v>51275.458020312501</v>
      </c>
      <c r="H20" s="20">
        <v>2771.0770833333331</v>
      </c>
      <c r="I20" s="23">
        <f t="shared" si="8"/>
        <v>2923.4863229166663</v>
      </c>
      <c r="J20" s="28">
        <f t="shared" si="9"/>
        <v>34929.426635416661</v>
      </c>
    </row>
    <row r="21" spans="1:10" x14ac:dyDescent="0.3">
      <c r="A21" s="2" t="s">
        <v>14</v>
      </c>
      <c r="B21" s="20">
        <v>4425.9073972602737</v>
      </c>
      <c r="C21" s="23">
        <f t="shared" si="4"/>
        <v>4669.3323041095882</v>
      </c>
      <c r="D21" s="41">
        <f t="shared" si="5"/>
        <v>55788.562742465743</v>
      </c>
      <c r="E21" s="16">
        <v>3693.6090322580649</v>
      </c>
      <c r="F21" s="36">
        <f t="shared" si="6"/>
        <v>3896.7575290322584</v>
      </c>
      <c r="G21" s="28">
        <f t="shared" si="7"/>
        <v>46557.941851612908</v>
      </c>
      <c r="H21" s="20">
        <v>2442.4613333333332</v>
      </c>
      <c r="I21" s="36">
        <f t="shared" si="8"/>
        <v>2576.7967066666665</v>
      </c>
      <c r="J21" s="28">
        <f t="shared" si="9"/>
        <v>30787.225106666665</v>
      </c>
    </row>
    <row r="22" spans="1:10" x14ac:dyDescent="0.3">
      <c r="A22" s="2" t="s">
        <v>15</v>
      </c>
      <c r="B22" s="20">
        <v>3729.801071428571</v>
      </c>
      <c r="C22" s="26">
        <f t="shared" si="4"/>
        <v>3934.9401303571422</v>
      </c>
      <c r="D22" s="40">
        <f t="shared" si="5"/>
        <v>47014.142505357137</v>
      </c>
      <c r="E22" s="18">
        <v>2921.5</v>
      </c>
      <c r="F22" s="23">
        <f t="shared" si="6"/>
        <v>3082.1824999999999</v>
      </c>
      <c r="G22" s="28">
        <f t="shared" si="7"/>
        <v>36825.5075</v>
      </c>
      <c r="H22" s="20"/>
      <c r="I22" s="35"/>
      <c r="J22" s="28"/>
    </row>
    <row r="23" spans="1:10" x14ac:dyDescent="0.3">
      <c r="A23" s="2" t="s">
        <v>16</v>
      </c>
      <c r="B23" s="20">
        <v>4082.6835714285712</v>
      </c>
      <c r="C23" s="23">
        <f t="shared" si="4"/>
        <v>4307.2311678571423</v>
      </c>
      <c r="D23" s="41">
        <f t="shared" si="5"/>
        <v>51462.226417857135</v>
      </c>
      <c r="E23" s="20"/>
      <c r="F23" s="35"/>
      <c r="G23" s="28"/>
      <c r="H23" s="20"/>
      <c r="I23" s="35"/>
      <c r="J23" s="28"/>
    </row>
    <row r="24" spans="1:10" x14ac:dyDescent="0.3">
      <c r="A24" s="2" t="s">
        <v>17</v>
      </c>
      <c r="B24" s="20">
        <v>3708.395</v>
      </c>
      <c r="C24" s="35">
        <f t="shared" si="4"/>
        <v>3912.3567249999996</v>
      </c>
      <c r="D24" s="44">
        <f t="shared" si="5"/>
        <v>46744.318974999995</v>
      </c>
      <c r="E24" s="20"/>
      <c r="F24" s="35"/>
      <c r="G24" s="28"/>
      <c r="H24" s="20"/>
      <c r="I24" s="35"/>
      <c r="J24" s="28"/>
    </row>
    <row r="25" spans="1:10" x14ac:dyDescent="0.3">
      <c r="A25" s="2" t="s">
        <v>18</v>
      </c>
      <c r="B25" s="20">
        <v>3542.8325</v>
      </c>
      <c r="C25" s="23">
        <f t="shared" si="4"/>
        <v>3737.6882874999997</v>
      </c>
      <c r="D25" s="29">
        <f t="shared" si="5"/>
        <v>44657.403662499994</v>
      </c>
      <c r="E25" s="20"/>
      <c r="F25" s="23"/>
      <c r="G25" s="28"/>
      <c r="H25" s="20"/>
      <c r="I25" s="23"/>
      <c r="J25" s="28"/>
    </row>
  </sheetData>
  <mergeCells count="9">
    <mergeCell ref="H13:J13"/>
    <mergeCell ref="A2:J2"/>
    <mergeCell ref="A12:J12"/>
    <mergeCell ref="A1:J1"/>
    <mergeCell ref="B3:D3"/>
    <mergeCell ref="E3:G3"/>
    <mergeCell ref="H3:J3"/>
    <mergeCell ref="B13:D13"/>
    <mergeCell ref="E13:G13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AAAC6-7FC3-4F5C-821A-C4AD122C63C7}">
  <dimension ref="A1"/>
  <sheetViews>
    <sheetView showGridLines="0" workbookViewId="0">
      <selection activeCell="N30" sqref="N30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Beschäftigte</vt:lpstr>
      <vt:lpstr>Professoren &amp; Beamte</vt:lpstr>
      <vt:lpstr>Informationen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Birrenbach, Vanessa</dc:creator>
  <cp:lastModifiedBy>Birrenbach, Vanessa</cp:lastModifiedBy>
  <dcterms:created xsi:type="dcterms:W3CDTF">2025-01-29T06:40:58Z</dcterms:created>
  <dcterms:modified xsi:type="dcterms:W3CDTF">2025-06-04T06:00:39Z</dcterms:modified>
</cp:coreProperties>
</file>